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<sst xmlns="http://schemas.openxmlformats.org/spreadsheetml/2006/main" count="117" uniqueCount="50">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</sst>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766951</c:v>
                </c:pt>
                <c:pt idx="1">
                  <c:v>126385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893336</c:v>
                </c:pt>
                <c:pt idx="1">
                  <c:v>4707</c:v>
                </c:pt>
                <c:pt idx="2">
                  <c:v>3374</c:v>
                </c:pt>
                <c:pt idx="3">
                  <c:v>3634</c:v>
                </c:pt>
                <c:pt idx="4">
                  <c:v>39138</c:v>
                </c:pt>
                <c:pt idx="5">
                  <c:v>3218</c:v>
                </c:pt>
                <c:pt idx="6">
                  <c:v>2034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149490671920</c:v>
                </c:pt>
                <c:pt idx="1">
                  <c:v>4492317413</c:v>
                </c:pt>
                <c:pt idx="2">
                  <c:v>5322273378</c:v>
                </c:pt>
                <c:pt idx="3">
                  <c:v>2119146000</c:v>
                </c:pt>
                <c:pt idx="4">
                  <c:v>137839775052</c:v>
                </c:pt>
                <c:pt idx="5">
                  <c:v>56828129000</c:v>
                </c:pt>
                <c:pt idx="6">
                  <c:v>2745826366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126219250867</c:v>
                </c:pt>
                <c:pt idx="1">
                  <c:v>23271421053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167339.80486625413</c:v>
                </c:pt>
                <c:pt idx="1">
                  <c:v>163203.55304227374</c:v>
                </c:pt>
                <c:pt idx="2">
                  <c:v>168868.94149339866</c:v>
                </c:pt>
                <c:pt idx="3">
                  <c:v>130797.18601640579</c:v>
                </c:pt>
                <c:pt idx="4">
                  <c:v>285097.2484169841</c:v>
                </c:pt>
              </c:numCache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502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17659455.873213176</c:v>
                </c:pt>
                <c:pt idx="1">
                  <c:v>12157181.818181818</c:v>
                </c:pt>
                <c:pt idx="2">
                  <c:v>17678328.656064857</c:v>
                </c:pt>
                <c:pt idx="3">
                  <c:v>16441918.964076858</c:v>
                </c:pt>
                <c:pt idx="4">
                  <c:v>21319121.77121771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69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954390.7824516677</c:v>
                </c:pt>
                <c:pt idx="1">
                  <c:v>434013.7583892617</c:v>
                </c:pt>
                <c:pt idx="2">
                  <c:v>1130860.0321479375</c:v>
                </c:pt>
                <c:pt idx="3">
                  <c:v>1098858.1073427724</c:v>
                </c:pt>
                <c:pt idx="4">
                  <c:v>1334186.069037657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1577437.278601067</c:v>
                </c:pt>
                <c:pt idx="1">
                  <c:v>1460176.2949308755</c:v>
                </c:pt>
                <c:pt idx="2">
                  <c:v>1618052.8148443736</c:v>
                </c:pt>
                <c:pt idx="3">
                  <c:v>1409088.1325142607</c:v>
                </c:pt>
                <c:pt idx="4">
                  <c:v>3715984.5814977973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436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583144.1937259218</c:v>
                </c:pt>
                <c:pt idx="1">
                  <c:v>217766.59528907924</c:v>
                </c:pt>
                <c:pt idx="2">
                  <c:v>709537.7777777778</c:v>
                </c:pt>
                <c:pt idx="3">
                  <c:v>755743.5098650052</c:v>
                </c:pt>
                <c:pt idx="4">
                  <c:v>594560.7235142118</c:v>
                </c:pt>
              </c:numCache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3521891.130154837</c:v>
                </c:pt>
                <c:pt idx="1">
                  <c:v>827689.8843219297</c:v>
                </c:pt>
                <c:pt idx="2">
                  <c:v>3833980.6429650746</c:v>
                </c:pt>
                <c:pt idx="3">
                  <c:v>4770923.9378016405</c:v>
                </c:pt>
                <c:pt idx="4">
                  <c:v>2994434.06989567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110352</c:v>
                </c:pt>
                <c:pt idx="1">
                  <c:v>1137</c:v>
                </c:pt>
                <c:pt idx="2">
                  <c:v>178</c:v>
                </c:pt>
                <c:pt idx="3">
                  <c:v>331</c:v>
                </c:pt>
                <c:pt idx="4">
                  <c:v>6475</c:v>
                </c:pt>
                <c:pt idx="5">
                  <c:v>1535</c:v>
                </c:pt>
                <c:pt idx="6">
                  <c:v>501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4ebcfee-6875-45f2-8a4d-0dae2a70e08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$149.49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053adb1-b0cc-4e5c-8c43-44bc61462d4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893,336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83c8c52-fbdf-4f1f-b3ff-2c5453b3694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949,441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0b90664-9ff9-4b8d-a2da-efcf339b5ab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$358,838,139,129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fd5fc52-d9f5-4127-8744-399297b8e79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120,509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766951</v>
      </c>
      <c r="C6" s="7">
        <f>B6/B$9</f>
        <v>0.8585246760457431</v>
      </c>
      <c r="D6" s="14">
        <v>126219250867</v>
      </c>
      <c r="E6" s="7">
        <f>D6/D$9</f>
        <v>0.8443286075705532</v>
      </c>
    </row>
    <row r="7" spans="1:5" ht="12.75">
      <c r="A7" s="1" t="s">
        <v>30</v>
      </c>
      <c r="B7" s="6">
        <v>126385</v>
      </c>
      <c r="C7" s="7">
        <f>B7/B$9</f>
        <v>0.14147532395425685</v>
      </c>
      <c r="D7" s="14">
        <v>23271421053</v>
      </c>
      <c r="E7" s="7">
        <f>D7/D$9</f>
        <v>0.15567139242944678</v>
      </c>
    </row>
    <row r="9" spans="1:7" ht="12.75">
      <c r="A9" s="9" t="s">
        <v>12</v>
      </c>
      <c r="B9" s="10">
        <f>SUM(B6:B7)</f>
        <v>893336</v>
      </c>
      <c r="C9" s="29">
        <f>SUM(C6:C7)</f>
        <v>1</v>
      </c>
      <c r="D9" s="15">
        <f>SUM(D6:D7)</f>
        <v>149490671920</v>
      </c>
      <c r="E9" s="29">
        <f>SUM(E6:E7)</f>
        <v>1</v>
      </c>
      <c r="G9" s="54">
        <f>+D9/1000000000</f>
        <v>149.49067192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110352</v>
      </c>
      <c r="C5" s="7">
        <f>B5/B$13</f>
        <v>0.9157158386510551</v>
      </c>
      <c r="D5" s="6">
        <v>893336</v>
      </c>
      <c r="E5" s="7">
        <f>D5/D$13</f>
        <v>0.9409073338943652</v>
      </c>
      <c r="F5" s="14">
        <v>149490671920</v>
      </c>
      <c r="G5" s="7">
        <f>F5/F$13</f>
        <v>0.41659638599970295</v>
      </c>
      <c r="H5" s="14">
        <f>IF(D5=0,"-",+F5/D5)</f>
        <v>167339.80486625413</v>
      </c>
      <c r="I5" s="25"/>
    </row>
    <row r="6" spans="1:8" ht="12.75">
      <c r="A6" s="51" t="s">
        <v>6</v>
      </c>
      <c r="B6" s="6">
        <v>1137</v>
      </c>
      <c r="C6" s="7">
        <f aca="true" t="shared" si="0" ref="C6:C11">B6/B$13</f>
        <v>0.009434979960002988</v>
      </c>
      <c r="D6" s="6">
        <v>4707</v>
      </c>
      <c r="E6" s="7">
        <f aca="true" t="shared" si="1" ref="E6:E11">D6/D$13</f>
        <v>0.004957654030108243</v>
      </c>
      <c r="F6" s="14">
        <v>4492317413</v>
      </c>
      <c r="G6" s="7">
        <f aca="true" t="shared" si="2" ref="G6:G11">F6/F$13</f>
        <v>0.01251906339695135</v>
      </c>
      <c r="H6" s="14">
        <f aca="true" t="shared" si="3" ref="H6:H11">IF(D6=0,"-",+F6/D6)</f>
        <v>954390.7824516677</v>
      </c>
    </row>
    <row r="7" spans="1:8" ht="12.75">
      <c r="A7" s="51" t="s">
        <v>7</v>
      </c>
      <c r="B7" s="6">
        <v>178</v>
      </c>
      <c r="C7" s="7">
        <f t="shared" si="0"/>
        <v>0.0014770681027973015</v>
      </c>
      <c r="D7" s="6">
        <v>3374</v>
      </c>
      <c r="E7" s="7">
        <f t="shared" si="1"/>
        <v>0.0035536700016114745</v>
      </c>
      <c r="F7" s="14">
        <v>5322273378</v>
      </c>
      <c r="G7" s="7">
        <f t="shared" si="2"/>
        <v>0.014831961259521182</v>
      </c>
      <c r="H7" s="14">
        <f t="shared" si="3"/>
        <v>1577437.278601067</v>
      </c>
    </row>
    <row r="8" spans="1:8" ht="12.75">
      <c r="A8" s="51" t="s">
        <v>8</v>
      </c>
      <c r="B8" s="6">
        <v>331</v>
      </c>
      <c r="C8" s="7">
        <f t="shared" si="0"/>
        <v>0.002746682820370263</v>
      </c>
      <c r="D8" s="6">
        <v>3634</v>
      </c>
      <c r="E8" s="7">
        <f t="shared" si="1"/>
        <v>0.0038275153485050678</v>
      </c>
      <c r="F8" s="14">
        <v>2119146000</v>
      </c>
      <c r="G8" s="7">
        <f t="shared" si="2"/>
        <v>0.005905576272198259</v>
      </c>
      <c r="H8" s="14">
        <f t="shared" si="3"/>
        <v>583144.1937259218</v>
      </c>
    </row>
    <row r="9" spans="1:8" ht="12.75">
      <c r="A9" s="51" t="s">
        <v>9</v>
      </c>
      <c r="B9" s="6">
        <v>6475</v>
      </c>
      <c r="C9" s="7">
        <f t="shared" si="0"/>
        <v>0.053730426773104085</v>
      </c>
      <c r="D9" s="6">
        <v>39138</v>
      </c>
      <c r="E9" s="7">
        <f t="shared" si="1"/>
        <v>0.04122215071815942</v>
      </c>
      <c r="F9" s="14">
        <v>137839775052</v>
      </c>
      <c r="G9" s="7">
        <f t="shared" si="2"/>
        <v>0.38412799538693265</v>
      </c>
      <c r="H9" s="14">
        <f t="shared" si="3"/>
        <v>3521891.130154837</v>
      </c>
    </row>
    <row r="10" spans="1:8" ht="12.75">
      <c r="A10" s="51" t="s">
        <v>10</v>
      </c>
      <c r="B10" s="6">
        <v>1535</v>
      </c>
      <c r="C10" s="7">
        <f t="shared" si="0"/>
        <v>0.01273763785277448</v>
      </c>
      <c r="D10" s="6">
        <v>3218</v>
      </c>
      <c r="E10" s="7">
        <f t="shared" si="1"/>
        <v>0.003389362793475319</v>
      </c>
      <c r="F10" s="14">
        <v>56828129000</v>
      </c>
      <c r="G10" s="7">
        <f t="shared" si="2"/>
        <v>0.15836702625294424</v>
      </c>
      <c r="H10" s="14">
        <f t="shared" si="3"/>
        <v>17659455.873213176</v>
      </c>
    </row>
    <row r="11" spans="1:8" ht="12.75">
      <c r="A11" s="51" t="s">
        <v>11</v>
      </c>
      <c r="B11" s="6">
        <v>501</v>
      </c>
      <c r="C11" s="7">
        <f t="shared" si="0"/>
        <v>0.004157365839895775</v>
      </c>
      <c r="D11" s="6">
        <v>2034</v>
      </c>
      <c r="E11" s="7">
        <f t="shared" si="1"/>
        <v>0.0021423132137752634</v>
      </c>
      <c r="F11" s="14">
        <v>2745826366</v>
      </c>
      <c r="G11" s="7">
        <f t="shared" si="2"/>
        <v>0.0076519914317493805</v>
      </c>
      <c r="H11" s="14">
        <f t="shared" si="3"/>
        <v>1349963.7984267452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120509</v>
      </c>
      <c r="C13" s="11">
        <f t="shared" si="4"/>
        <v>1</v>
      </c>
      <c r="D13" s="10">
        <f t="shared" si="4"/>
        <v>949441</v>
      </c>
      <c r="E13" s="12">
        <f t="shared" si="4"/>
        <v>1</v>
      </c>
      <c r="F13" s="15">
        <f t="shared" si="4"/>
        <v>358838139129</v>
      </c>
      <c r="G13" s="12">
        <f t="shared" si="4"/>
        <v>0.9999999999999999</v>
      </c>
      <c r="H13" s="15">
        <f>F13/D13</f>
        <v>377946.7488016633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58660</v>
      </c>
      <c r="C16" s="7">
        <f aca="true" t="shared" si="5" ref="C16:C22">B16/B$24</f>
        <v>0.9676674364896074</v>
      </c>
      <c r="D16" s="6">
        <v>241119</v>
      </c>
      <c r="E16" s="7">
        <f aca="true" t="shared" si="6" ref="E16:E22">D16/D$24</f>
        <v>0.9704735263931095</v>
      </c>
      <c r="F16" s="20">
        <v>39351477506</v>
      </c>
      <c r="G16" s="7">
        <f aca="true" t="shared" si="7" ref="G16:G22">F16/F$24</f>
        <v>0.8760511148355606</v>
      </c>
      <c r="H16" s="20">
        <f aca="true" t="shared" si="8" ref="H16:H22">IF(D16=0,"-",+F16/D16)</f>
        <v>163203.55304227374</v>
      </c>
      <c r="J16" s="8"/>
      <c r="M16" s="1"/>
      <c r="N16" s="1"/>
    </row>
    <row r="17" spans="1:14" ht="12.75">
      <c r="A17" s="1" t="s">
        <v>6</v>
      </c>
      <c r="B17" s="6">
        <v>449</v>
      </c>
      <c r="C17" s="7">
        <f t="shared" si="5"/>
        <v>0.007406796436819531</v>
      </c>
      <c r="D17" s="6">
        <v>1192</v>
      </c>
      <c r="E17" s="7">
        <f t="shared" si="6"/>
        <v>0.004797649473747761</v>
      </c>
      <c r="F17" s="20">
        <v>517344400</v>
      </c>
      <c r="G17" s="7">
        <f t="shared" si="7"/>
        <v>0.011517233077330599</v>
      </c>
      <c r="H17" s="20">
        <f t="shared" si="8"/>
        <v>434013.7583892617</v>
      </c>
      <c r="J17" s="8"/>
      <c r="M17" s="1"/>
      <c r="N17" s="1"/>
    </row>
    <row r="18" spans="1:14" ht="12.75">
      <c r="A18" s="1" t="s">
        <v>7</v>
      </c>
      <c r="B18" s="6">
        <v>46</v>
      </c>
      <c r="C18" s="7">
        <f t="shared" si="5"/>
        <v>0.0007588254701418674</v>
      </c>
      <c r="D18" s="6">
        <v>868</v>
      </c>
      <c r="E18" s="7">
        <f t="shared" si="6"/>
        <v>0.0034935903886015576</v>
      </c>
      <c r="F18" s="20">
        <v>1267433024</v>
      </c>
      <c r="G18" s="7">
        <f t="shared" si="7"/>
        <v>0.028215868476229658</v>
      </c>
      <c r="H18" s="20">
        <f t="shared" si="8"/>
        <v>1460176.2949308755</v>
      </c>
      <c r="J18" s="8"/>
      <c r="M18" s="1"/>
      <c r="N18" s="1"/>
    </row>
    <row r="19" spans="1:14" ht="12.75">
      <c r="A19" s="1" t="s">
        <v>8</v>
      </c>
      <c r="B19" s="6">
        <v>165</v>
      </c>
      <c r="C19" s="7">
        <f t="shared" si="5"/>
        <v>0.002721873968987133</v>
      </c>
      <c r="D19" s="6">
        <v>934</v>
      </c>
      <c r="E19" s="7">
        <f t="shared" si="6"/>
        <v>0.0037592320540943028</v>
      </c>
      <c r="F19" s="20">
        <v>203394000</v>
      </c>
      <c r="G19" s="7">
        <f t="shared" si="7"/>
        <v>0.004528001278317847</v>
      </c>
      <c r="H19" s="20">
        <f t="shared" si="8"/>
        <v>217766.59528907924</v>
      </c>
      <c r="J19" s="8"/>
      <c r="M19" s="1"/>
      <c r="N19" s="1"/>
    </row>
    <row r="20" spans="1:14" ht="12.75">
      <c r="A20" s="1" t="s">
        <v>9</v>
      </c>
      <c r="B20" s="6">
        <v>1186</v>
      </c>
      <c r="C20" s="7">
        <f t="shared" si="5"/>
        <v>0.01956450016496206</v>
      </c>
      <c r="D20" s="6">
        <v>4063</v>
      </c>
      <c r="E20" s="7">
        <f t="shared" si="6"/>
        <v>0.016353061922682176</v>
      </c>
      <c r="F20" s="20">
        <v>3362904000</v>
      </c>
      <c r="G20" s="7">
        <f t="shared" si="7"/>
        <v>0.07486569717327062</v>
      </c>
      <c r="H20" s="20">
        <f t="shared" si="8"/>
        <v>827689.8843219297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0.0001814582645991422</v>
      </c>
      <c r="D21" s="6">
        <v>11</v>
      </c>
      <c r="E21" s="7">
        <f t="shared" si="6"/>
        <v>4.4273610915457526E-05</v>
      </c>
      <c r="F21" s="20">
        <v>133729000</v>
      </c>
      <c r="G21" s="7">
        <f t="shared" si="7"/>
        <v>0.0029771039605306325</v>
      </c>
      <c r="H21" s="20">
        <f t="shared" si="8"/>
        <v>12157181.818181818</v>
      </c>
      <c r="J21" s="8"/>
      <c r="M21" s="1"/>
      <c r="N21" s="1"/>
    </row>
    <row r="22" spans="1:14" ht="12.75">
      <c r="A22" s="1" t="s">
        <v>11</v>
      </c>
      <c r="B22" s="6">
        <v>103</v>
      </c>
      <c r="C22" s="7">
        <f t="shared" si="5"/>
        <v>0.001699109204882877</v>
      </c>
      <c r="D22" s="6">
        <v>268</v>
      </c>
      <c r="E22" s="7">
        <f t="shared" si="6"/>
        <v>0.001078666156849329</v>
      </c>
      <c r="F22" s="20">
        <v>82875000</v>
      </c>
      <c r="G22" s="7">
        <f t="shared" si="7"/>
        <v>0.001844981198760001</v>
      </c>
      <c r="H22" s="20">
        <f t="shared" si="8"/>
        <v>309235.0746268657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60620</v>
      </c>
      <c r="C24" s="11">
        <f t="shared" si="9"/>
        <v>1</v>
      </c>
      <c r="D24" s="10">
        <f t="shared" si="9"/>
        <v>248455</v>
      </c>
      <c r="E24" s="11">
        <f t="shared" si="9"/>
        <v>1</v>
      </c>
      <c r="F24" s="21">
        <f t="shared" si="9"/>
        <v>44919156930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110224</v>
      </c>
      <c r="C27" s="7">
        <f>B27/B$35</f>
        <v>0.9157555415240437</v>
      </c>
      <c r="D27" s="6">
        <v>652217</v>
      </c>
      <c r="E27" s="7">
        <f>D27/D$35</f>
        <v>0.9304279971354634</v>
      </c>
      <c r="F27" s="20">
        <v>110139194414</v>
      </c>
      <c r="G27" s="7">
        <f>F27/F$35</f>
        <v>0.3508522920228519</v>
      </c>
      <c r="H27" s="20">
        <f aca="true" t="shared" si="10" ref="H27:H33">IF(D27=0,"-",+F27/D27)</f>
        <v>168868.94149339866</v>
      </c>
      <c r="J27" s="8"/>
    </row>
    <row r="28" spans="1:10" ht="12.75">
      <c r="A28" s="1" t="s">
        <v>6</v>
      </c>
      <c r="B28" s="6">
        <v>1136</v>
      </c>
      <c r="C28" s="7">
        <f aca="true" t="shared" si="11" ref="C28:C33">B28/B$35</f>
        <v>0.009438037951546975</v>
      </c>
      <c r="D28" s="6">
        <v>3515</v>
      </c>
      <c r="E28" s="7">
        <f aca="true" t="shared" si="12" ref="E28:E33">D28/D$35</f>
        <v>0.005014365479481759</v>
      </c>
      <c r="F28" s="20">
        <v>3974973013</v>
      </c>
      <c r="G28" s="7">
        <f aca="true" t="shared" si="13" ref="G28:G33">F28/F$35</f>
        <v>0.012662416860412026</v>
      </c>
      <c r="H28" s="20">
        <f t="shared" si="10"/>
        <v>1130860.0321479375</v>
      </c>
      <c r="J28" s="8"/>
    </row>
    <row r="29" spans="1:10" ht="12.75">
      <c r="A29" s="1" t="s">
        <v>7</v>
      </c>
      <c r="B29" s="6">
        <v>178</v>
      </c>
      <c r="C29" s="7">
        <f t="shared" si="11"/>
        <v>0.0014788474959290152</v>
      </c>
      <c r="D29" s="6">
        <v>2506</v>
      </c>
      <c r="E29" s="7">
        <f t="shared" si="12"/>
        <v>0.0035749644072777488</v>
      </c>
      <c r="F29" s="20">
        <v>4054840354</v>
      </c>
      <c r="G29" s="7">
        <f t="shared" si="13"/>
        <v>0.01291683709470474</v>
      </c>
      <c r="H29" s="20">
        <f t="shared" si="10"/>
        <v>1618052.8148443736</v>
      </c>
      <c r="J29" s="8"/>
    </row>
    <row r="30" spans="1:10" ht="12.75">
      <c r="A30" s="1" t="s">
        <v>8</v>
      </c>
      <c r="B30" s="6">
        <v>331</v>
      </c>
      <c r="C30" s="7">
        <f t="shared" si="11"/>
        <v>0.002749991691868</v>
      </c>
      <c r="D30" s="6">
        <v>2700</v>
      </c>
      <c r="E30" s="7">
        <f t="shared" si="12"/>
        <v>0.0038517174380087475</v>
      </c>
      <c r="F30" s="20">
        <v>1915752000</v>
      </c>
      <c r="G30" s="7">
        <f t="shared" si="13"/>
        <v>0.006102695627324516</v>
      </c>
      <c r="H30" s="20">
        <f t="shared" si="10"/>
        <v>709537.7777777778</v>
      </c>
      <c r="J30" s="8"/>
    </row>
    <row r="31" spans="1:10" ht="12.75">
      <c r="A31" s="1" t="s">
        <v>9</v>
      </c>
      <c r="B31" s="6">
        <v>6461</v>
      </c>
      <c r="C31" s="7">
        <f t="shared" si="11"/>
        <v>0.05367884084942342</v>
      </c>
      <c r="D31" s="6">
        <v>35075</v>
      </c>
      <c r="E31" s="7">
        <f t="shared" si="12"/>
        <v>0.05003666264376179</v>
      </c>
      <c r="F31" s="20">
        <v>134476871052</v>
      </c>
      <c r="G31" s="7">
        <f t="shared" si="13"/>
        <v>0.4283808201402495</v>
      </c>
      <c r="H31" s="20">
        <f t="shared" si="10"/>
        <v>3833980.6429650746</v>
      </c>
      <c r="J31" s="8"/>
    </row>
    <row r="32" spans="1:10" ht="12.75">
      <c r="A32" s="1" t="s">
        <v>10</v>
      </c>
      <c r="B32" s="6">
        <v>1535</v>
      </c>
      <c r="C32" s="7">
        <f t="shared" si="11"/>
        <v>0.012752982619387856</v>
      </c>
      <c r="D32" s="6">
        <v>3207</v>
      </c>
      <c r="E32" s="7">
        <f t="shared" si="12"/>
        <v>0.004574984379145946</v>
      </c>
      <c r="F32" s="20">
        <v>56694400000</v>
      </c>
      <c r="G32" s="7">
        <f t="shared" si="13"/>
        <v>0.18060201266854325</v>
      </c>
      <c r="H32" s="20">
        <f t="shared" si="10"/>
        <v>17678328.656064857</v>
      </c>
      <c r="J32" s="8"/>
    </row>
    <row r="33" spans="1:10" ht="12.75">
      <c r="A33" s="1" t="s">
        <v>11</v>
      </c>
      <c r="B33" s="6">
        <v>499</v>
      </c>
      <c r="C33" s="7">
        <f t="shared" si="11"/>
        <v>0.004145757867801004</v>
      </c>
      <c r="D33" s="6">
        <v>1766</v>
      </c>
      <c r="E33" s="7">
        <f t="shared" si="12"/>
        <v>0.0025193085168605366</v>
      </c>
      <c r="F33" s="20">
        <v>2662951366</v>
      </c>
      <c r="G33" s="7">
        <f t="shared" si="13"/>
        <v>0.008482925585914068</v>
      </c>
      <c r="H33" s="20">
        <f t="shared" si="10"/>
        <v>1507899.9807474518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120364</v>
      </c>
      <c r="C35" s="11">
        <f t="shared" si="14"/>
        <v>0.9999999999999999</v>
      </c>
      <c r="D35" s="10">
        <f t="shared" si="14"/>
        <v>700986</v>
      </c>
      <c r="E35" s="11">
        <f t="shared" si="14"/>
        <v>1</v>
      </c>
      <c r="F35" s="21">
        <f t="shared" si="14"/>
        <v>313918982199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102263</v>
      </c>
      <c r="C38" s="7">
        <f aca="true" t="shared" si="15" ref="C38:C44">B38/B$46</f>
        <v>0.9209978835502319</v>
      </c>
      <c r="D38" s="6">
        <v>491290</v>
      </c>
      <c r="E38" s="7">
        <f aca="true" t="shared" si="16" ref="E38:E44">D38/D$46</f>
        <v>0.9476258720823697</v>
      </c>
      <c r="F38" s="20">
        <v>64259349518</v>
      </c>
      <c r="G38" s="7">
        <f aca="true" t="shared" si="17" ref="G38:G44">F38/F$46</f>
        <v>0.3342313474477032</v>
      </c>
      <c r="H38" s="20">
        <f aca="true" t="shared" si="18" ref="H38:H44">IF(D38=0,"-",+F38/D38)</f>
        <v>130797.18601640579</v>
      </c>
      <c r="J38" s="8"/>
      <c r="N38" s="1"/>
    </row>
    <row r="39" spans="1:14" ht="12.75">
      <c r="A39" s="1" t="s">
        <v>6</v>
      </c>
      <c r="B39" s="6">
        <v>1119</v>
      </c>
      <c r="C39" s="7">
        <f t="shared" si="15"/>
        <v>0.010077903363804206</v>
      </c>
      <c r="D39" s="6">
        <v>3037</v>
      </c>
      <c r="E39" s="7">
        <f t="shared" si="16"/>
        <v>0.005857924593446145</v>
      </c>
      <c r="F39" s="20">
        <v>3337232072</v>
      </c>
      <c r="G39" s="7">
        <f t="shared" si="17"/>
        <v>0.017357903255117893</v>
      </c>
      <c r="H39" s="20">
        <f t="shared" si="18"/>
        <v>1098858.1073427724</v>
      </c>
      <c r="J39" s="8"/>
      <c r="N39" s="1"/>
    </row>
    <row r="40" spans="1:14" ht="12.75">
      <c r="A40" s="1" t="s">
        <v>7</v>
      </c>
      <c r="B40" s="6">
        <v>174</v>
      </c>
      <c r="C40" s="7">
        <f t="shared" si="15"/>
        <v>0.0015670734453100373</v>
      </c>
      <c r="D40" s="6">
        <v>2279</v>
      </c>
      <c r="E40" s="7">
        <f t="shared" si="16"/>
        <v>0.004395854510524783</v>
      </c>
      <c r="F40" s="20">
        <v>3211311854</v>
      </c>
      <c r="G40" s="7">
        <f t="shared" si="17"/>
        <v>0.016702956006993952</v>
      </c>
      <c r="H40" s="20">
        <f t="shared" si="18"/>
        <v>1409088.1325142607</v>
      </c>
      <c r="J40" s="8"/>
      <c r="N40" s="1"/>
    </row>
    <row r="41" spans="1:14" ht="12.75">
      <c r="A41" s="1" t="s">
        <v>8</v>
      </c>
      <c r="B41" s="6">
        <v>312</v>
      </c>
      <c r="C41" s="7">
        <f t="shared" si="15"/>
        <v>0.0028099247984869637</v>
      </c>
      <c r="D41" s="6">
        <v>1926</v>
      </c>
      <c r="E41" s="7">
        <f t="shared" si="16"/>
        <v>0.0037149696302197156</v>
      </c>
      <c r="F41" s="20">
        <v>1455562000</v>
      </c>
      <c r="G41" s="7">
        <f t="shared" si="17"/>
        <v>0.007570796346411808</v>
      </c>
      <c r="H41" s="20">
        <f t="shared" si="18"/>
        <v>755743.5098650052</v>
      </c>
      <c r="J41" s="8"/>
      <c r="N41" s="1"/>
    </row>
    <row r="42" spans="1:14" ht="12.75">
      <c r="A42" s="1" t="s">
        <v>9</v>
      </c>
      <c r="B42" s="6">
        <v>5243</v>
      </c>
      <c r="C42" s="7">
        <f t="shared" si="15"/>
        <v>0.04721934525149728</v>
      </c>
      <c r="D42" s="6">
        <v>16576</v>
      </c>
      <c r="E42" s="7">
        <f t="shared" si="16"/>
        <v>0.03197265658905608</v>
      </c>
      <c r="F42" s="20">
        <v>79082835193</v>
      </c>
      <c r="G42" s="7">
        <f t="shared" si="17"/>
        <v>0.4113325572823773</v>
      </c>
      <c r="H42" s="20">
        <f t="shared" si="18"/>
        <v>4770923.9378016405</v>
      </c>
      <c r="J42" s="8"/>
      <c r="N42" s="1"/>
    </row>
    <row r="43" spans="1:14" ht="12.75">
      <c r="A43" s="1" t="s">
        <v>10</v>
      </c>
      <c r="B43" s="6">
        <v>1500</v>
      </c>
      <c r="C43" s="7">
        <f t="shared" si="15"/>
        <v>0.013509253838879633</v>
      </c>
      <c r="D43" s="6">
        <v>2394</v>
      </c>
      <c r="E43" s="7">
        <f t="shared" si="16"/>
        <v>0.004617672531020768</v>
      </c>
      <c r="F43" s="20">
        <v>39361954000</v>
      </c>
      <c r="G43" s="7">
        <f t="shared" si="17"/>
        <v>0.20473283689106317</v>
      </c>
      <c r="H43" s="20">
        <f t="shared" si="18"/>
        <v>16441918.964076858</v>
      </c>
      <c r="J43" s="8"/>
      <c r="N43" s="1"/>
    </row>
    <row r="44" spans="1:14" ht="12.75">
      <c r="A44" s="1" t="s">
        <v>11</v>
      </c>
      <c r="B44" s="6">
        <v>424</v>
      </c>
      <c r="C44" s="7">
        <f t="shared" si="15"/>
        <v>0.0038186157517899762</v>
      </c>
      <c r="D44" s="6">
        <v>941</v>
      </c>
      <c r="E44" s="7">
        <f t="shared" si="16"/>
        <v>0.0018150500633627997</v>
      </c>
      <c r="F44" s="20">
        <v>1551847089</v>
      </c>
      <c r="G44" s="7">
        <f t="shared" si="17"/>
        <v>0.008071602770332698</v>
      </c>
      <c r="H44" s="20">
        <f t="shared" si="18"/>
        <v>1649146.747077577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111035</v>
      </c>
      <c r="C46" s="11">
        <f t="shared" si="19"/>
        <v>1</v>
      </c>
      <c r="D46" s="10">
        <f t="shared" si="19"/>
        <v>518443</v>
      </c>
      <c r="E46" s="11">
        <f t="shared" si="19"/>
        <v>1</v>
      </c>
      <c r="F46" s="10">
        <f t="shared" si="19"/>
        <v>192260091726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90508</v>
      </c>
      <c r="C49" s="7">
        <f aca="true" t="shared" si="20" ref="C49:C55">B49/B$57</f>
        <v>0.9298798968489618</v>
      </c>
      <c r="D49" s="6">
        <v>160927</v>
      </c>
      <c r="E49" s="7">
        <f aca="true" t="shared" si="21" ref="E49:E55">D49/D$57</f>
        <v>0.8815840651243817</v>
      </c>
      <c r="F49" s="20">
        <v>45879844896</v>
      </c>
      <c r="G49" s="7">
        <f aca="true" t="shared" si="22" ref="G49:G55">F49/F$57</f>
        <v>0.377118718719387</v>
      </c>
      <c r="H49" s="20">
        <f aca="true" t="shared" si="23" ref="H49:H55">IF(D49=0,"-",+F49/D49)</f>
        <v>285097.2484169841</v>
      </c>
      <c r="J49" s="8"/>
      <c r="N49" s="1"/>
    </row>
    <row r="50" spans="1:14" ht="12.75">
      <c r="A50" s="1" t="s">
        <v>6</v>
      </c>
      <c r="B50" s="6">
        <v>376</v>
      </c>
      <c r="C50" s="7">
        <f t="shared" si="20"/>
        <v>0.0038630269281744118</v>
      </c>
      <c r="D50" s="6">
        <v>478</v>
      </c>
      <c r="E50" s="7">
        <f t="shared" si="21"/>
        <v>0.0026185611061503317</v>
      </c>
      <c r="F50" s="20">
        <v>637740941</v>
      </c>
      <c r="G50" s="7">
        <f t="shared" si="22"/>
        <v>0.005242041403801353</v>
      </c>
      <c r="H50" s="20">
        <f t="shared" si="23"/>
        <v>1334186.069037657</v>
      </c>
      <c r="J50" s="8"/>
      <c r="N50" s="1"/>
    </row>
    <row r="51" spans="1:14" ht="12.75">
      <c r="A51" s="1" t="s">
        <v>7</v>
      </c>
      <c r="B51" s="6">
        <v>21</v>
      </c>
      <c r="C51" s="7">
        <f t="shared" si="20"/>
        <v>0.00021575416354165596</v>
      </c>
      <c r="D51" s="6">
        <v>227</v>
      </c>
      <c r="E51" s="7">
        <f t="shared" si="21"/>
        <v>0.0012435426173559106</v>
      </c>
      <c r="F51" s="20">
        <v>843528500</v>
      </c>
      <c r="G51" s="7">
        <f t="shared" si="22"/>
        <v>0.006933554109530581</v>
      </c>
      <c r="H51" s="20">
        <f t="shared" si="23"/>
        <v>3715984.5814977973</v>
      </c>
      <c r="J51" s="8"/>
      <c r="N51" s="1"/>
    </row>
    <row r="52" spans="1:14" ht="12.75">
      <c r="A52" s="1" t="s">
        <v>8</v>
      </c>
      <c r="B52" s="6">
        <v>265</v>
      </c>
      <c r="C52" s="7">
        <f t="shared" si="20"/>
        <v>0.0027226120637399444</v>
      </c>
      <c r="D52" s="6">
        <v>774</v>
      </c>
      <c r="E52" s="7">
        <f t="shared" si="21"/>
        <v>0.004240096853891959</v>
      </c>
      <c r="F52" s="20">
        <v>460190000</v>
      </c>
      <c r="G52" s="7">
        <f t="shared" si="22"/>
        <v>0.0037826253240582602</v>
      </c>
      <c r="H52" s="20">
        <f t="shared" si="23"/>
        <v>594560.7235142118</v>
      </c>
      <c r="J52" s="8"/>
      <c r="N52" s="1"/>
    </row>
    <row r="53" spans="1:14" ht="12.75">
      <c r="A53" s="1" t="s">
        <v>9</v>
      </c>
      <c r="B53" s="6">
        <v>5186</v>
      </c>
      <c r="C53" s="7">
        <f t="shared" si="20"/>
        <v>0.05328100438700133</v>
      </c>
      <c r="D53" s="6">
        <v>18499</v>
      </c>
      <c r="E53" s="7">
        <f t="shared" si="21"/>
        <v>0.10134050607254182</v>
      </c>
      <c r="F53" s="20">
        <v>55394035859</v>
      </c>
      <c r="G53" s="7">
        <f t="shared" si="22"/>
        <v>0.4553225468655224</v>
      </c>
      <c r="H53" s="20">
        <f t="shared" si="23"/>
        <v>2994434.06989567</v>
      </c>
      <c r="J53" s="8"/>
      <c r="N53" s="1"/>
    </row>
    <row r="54" spans="1:14" ht="12.75">
      <c r="A54" s="1" t="s">
        <v>10</v>
      </c>
      <c r="B54" s="6">
        <v>588</v>
      </c>
      <c r="C54" s="7">
        <f t="shared" si="20"/>
        <v>0.006041116579166367</v>
      </c>
      <c r="D54" s="6">
        <v>813</v>
      </c>
      <c r="E54" s="7">
        <f t="shared" si="21"/>
        <v>0.004453745144979539</v>
      </c>
      <c r="F54" s="20">
        <v>17332446000</v>
      </c>
      <c r="G54" s="7">
        <f t="shared" si="22"/>
        <v>0.14246756593466242</v>
      </c>
      <c r="H54" s="20">
        <f t="shared" si="23"/>
        <v>21319121.77121771</v>
      </c>
      <c r="J54" s="8"/>
      <c r="N54" s="1"/>
    </row>
    <row r="55" spans="1:14" ht="12.75">
      <c r="A55" s="1" t="s">
        <v>11</v>
      </c>
      <c r="B55" s="6">
        <v>389</v>
      </c>
      <c r="C55" s="7">
        <f t="shared" si="20"/>
        <v>0.003996589029414484</v>
      </c>
      <c r="D55" s="6">
        <v>825</v>
      </c>
      <c r="E55" s="7">
        <f t="shared" si="21"/>
        <v>0.004519483080698794</v>
      </c>
      <c r="F55" s="20">
        <v>1111104277</v>
      </c>
      <c r="G55" s="7">
        <f t="shared" si="22"/>
        <v>0.00913294764303797</v>
      </c>
      <c r="H55" s="20">
        <f t="shared" si="23"/>
        <v>1346793.063030303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97333</v>
      </c>
      <c r="C57" s="11">
        <f t="shared" si="24"/>
        <v>1</v>
      </c>
      <c r="D57" s="10">
        <f t="shared" si="24"/>
        <v>182543</v>
      </c>
      <c r="E57" s="11">
        <f t="shared" si="24"/>
        <v>1</v>
      </c>
      <c r="F57" s="10">
        <f t="shared" si="24"/>
        <v>121658890473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2009-02-02T16:07:07Z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